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Pavel\AppData\Local\Temp\claude\C--dev\09a30d2f-8de5-4f81-914c-bdf823677abe\scratchpad\"/>
    </mc:Choice>
  </mc:AlternateContent>
  <xr:revisionPtr revIDLastSave="0" documentId="13_ncr:1_{16DFC8DA-54B2-4267-8D0D-35449CC15CA9}" xr6:coauthVersionLast="47" xr6:coauthVersionMax="47" xr10:uidLastSave="{00000000-0000-0000-0000-000000000000}"/>
  <bookViews>
    <workbookView xWindow="-108" yWindow="-108" windowWidth="61656" windowHeight="16776" xr2:uid="{00000000-000D-0000-FFFF-FFFF00000000}"/>
  </bookViews>
  <sheets>
    <sheet name="Plán smě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7" i="1" l="1"/>
  <c r="S7" i="1"/>
  <c r="AF6" i="1"/>
  <c r="AF20" i="1" s="1"/>
  <c r="AE6" i="1"/>
  <c r="AE20" i="1" s="1"/>
  <c r="AD6" i="1"/>
  <c r="AD20" i="1" s="1"/>
  <c r="AC6" i="1"/>
  <c r="AC20" i="1" s="1"/>
  <c r="AB6" i="1"/>
  <c r="AB20" i="1" s="1"/>
  <c r="AA6" i="1"/>
  <c r="AA7" i="1" s="1"/>
  <c r="Z6" i="1"/>
  <c r="Z7" i="1" s="1"/>
  <c r="Y6" i="1"/>
  <c r="Y7" i="1" s="1"/>
  <c r="X6" i="1"/>
  <c r="X7" i="1" s="1"/>
  <c r="W6" i="1"/>
  <c r="W7" i="1" s="1"/>
  <c r="V6" i="1"/>
  <c r="V20" i="1" s="1"/>
  <c r="U6" i="1"/>
  <c r="U20" i="1" s="1"/>
  <c r="T6" i="1"/>
  <c r="T20" i="1" s="1"/>
  <c r="S6" i="1"/>
  <c r="S20" i="1" s="1"/>
  <c r="R6" i="1"/>
  <c r="R20" i="1" s="1"/>
  <c r="Q6" i="1"/>
  <c r="Q20" i="1" s="1"/>
  <c r="P6" i="1"/>
  <c r="P7" i="1" s="1"/>
  <c r="O6" i="1"/>
  <c r="O7" i="1" s="1"/>
  <c r="N6" i="1"/>
  <c r="N7" i="1" s="1"/>
  <c r="M6" i="1"/>
  <c r="M7" i="1" s="1"/>
  <c r="L6" i="1"/>
  <c r="L7" i="1" s="1"/>
  <c r="K6" i="1"/>
  <c r="K20" i="1" s="1"/>
  <c r="J6" i="1"/>
  <c r="J7" i="1" s="1"/>
  <c r="I6" i="1"/>
  <c r="I7" i="1" s="1"/>
  <c r="H6" i="1"/>
  <c r="H20" i="1" s="1"/>
  <c r="G6" i="1"/>
  <c r="G20" i="1" s="1"/>
  <c r="F6" i="1"/>
  <c r="F20" i="1" s="1"/>
  <c r="E6" i="1"/>
  <c r="E20" i="1" s="1"/>
  <c r="D6" i="1"/>
  <c r="D20" i="1" s="1"/>
  <c r="C6" i="1"/>
  <c r="C7" i="1" s="1"/>
  <c r="B6" i="1"/>
  <c r="AG17" i="1" s="1"/>
  <c r="R7" i="1" l="1"/>
  <c r="V7" i="1"/>
  <c r="AB7" i="1"/>
  <c r="D7" i="1"/>
  <c r="AC7" i="1"/>
  <c r="E7" i="1"/>
  <c r="AD7" i="1"/>
  <c r="F7" i="1"/>
  <c r="AE7" i="1"/>
  <c r="G7" i="1"/>
  <c r="I20" i="1"/>
  <c r="J20" i="1"/>
  <c r="Q7" i="1"/>
  <c r="AG12" i="1"/>
  <c r="W20" i="1"/>
  <c r="AG13" i="1"/>
  <c r="AH12" i="1"/>
  <c r="AG19" i="1"/>
  <c r="L20" i="1"/>
  <c r="X20" i="1"/>
  <c r="H7" i="1"/>
  <c r="T7" i="1"/>
  <c r="AF7" i="1"/>
  <c r="AH13" i="1"/>
  <c r="AH19" i="1"/>
  <c r="M20" i="1"/>
  <c r="Y20" i="1"/>
  <c r="AG14" i="1"/>
  <c r="B20" i="1"/>
  <c r="N20" i="1"/>
  <c r="Z20" i="1"/>
  <c r="AH14" i="1"/>
  <c r="C20" i="1"/>
  <c r="O20" i="1"/>
  <c r="AA20" i="1"/>
  <c r="AH8" i="1"/>
  <c r="K7" i="1"/>
  <c r="AG9" i="1"/>
  <c r="AG15" i="1"/>
  <c r="P20" i="1"/>
  <c r="AH17" i="1"/>
  <c r="AH11" i="1"/>
  <c r="AG18" i="1"/>
  <c r="AH18" i="1"/>
  <c r="AH15" i="1"/>
  <c r="AG10" i="1"/>
  <c r="AG16" i="1"/>
  <c r="AG8" i="1"/>
  <c r="AH9" i="1"/>
  <c r="B7" i="1"/>
  <c r="AH10" i="1"/>
  <c r="AH16" i="1"/>
  <c r="AG11" i="1"/>
</calcChain>
</file>

<file path=xl/sharedStrings.xml><?xml version="1.0" encoding="utf-8"?>
<sst xmlns="http://schemas.openxmlformats.org/spreadsheetml/2006/main" count="51" uniqueCount="29">
  <si>
    <t>MĚSÍČNÍ PLÁN SMĚN</t>
  </si>
  <si>
    <t>Vyplňte žlutá pole. Zbytek se dopočítá sám.</t>
  </si>
  <si>
    <t>Měsíc</t>
  </si>
  <si>
    <t>← zadejte první den měsíce, mřížka se přepočítá sama</t>
  </si>
  <si>
    <t>Technik</t>
  </si>
  <si>
    <t>Odpracováno</t>
  </si>
  <si>
    <t>Nepřítomnost</t>
  </si>
  <si>
    <t>Novák Jan</t>
  </si>
  <si>
    <t>D</t>
  </si>
  <si>
    <t>P</t>
  </si>
  <si>
    <t>N</t>
  </si>
  <si>
    <t>DO</t>
  </si>
  <si>
    <t>SK</t>
  </si>
  <si>
    <t>Lidí v práci</t>
  </si>
  <si>
    <t>LEGENDA</t>
  </si>
  <si>
    <t>denní směna</t>
  </si>
  <si>
    <t>noční směna</t>
  </si>
  <si>
    <t>půlden</t>
  </si>
  <si>
    <t>dovolená</t>
  </si>
  <si>
    <t>NE</t>
  </si>
  <si>
    <t>nemoc</t>
  </si>
  <si>
    <t>školení</t>
  </si>
  <si>
    <t>PO</t>
  </si>
  <si>
    <t>pohotovost</t>
  </si>
  <si>
    <t>Žlutá pole vyplňujete ručně: měsíc, jména techniků a kódy směn.</t>
  </si>
  <si>
    <t>Modrý text je ruční vstup, černý text je výsledek vzorce a nepřepisuje se.</t>
  </si>
  <si>
    <t>Odpracováno a Nepřítomnost počítají z kódů v řádku, Lidí v práci počítá po dnech.</t>
  </si>
  <si>
    <t>Jako odpracovaný den se počítá D, N a P; jako nepřítomnost DO a NE.</t>
  </si>
  <si>
    <t>Šablona ke stažení: servisbook.com/blog/alternativa-k-excelu-planovani-smen.html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</si>
</sst>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mmmm\ yyyy"/>
    <numFmt numFmtId="166" formatCode="d"/>
  </numFmts>
  <fonts count="13" x14ac:knownFonts="1">
    <font>
      <sz val="11"/>
      <color theme="1"/>
      <name val="Calibri"/>
      <family val="2"/>
      <scheme val="minor"/>
    </font>
    <font>
      <b/>
      <sz val="16"/>
      <color rgb="FF12253F"/>
      <name val="Arial"/>
    </font>
    <font>
      <i/>
      <sz val="9"/>
      <color rgb="FF5A6675"/>
      <name val="Arial"/>
    </font>
    <font>
      <b/>
      <sz val="10"/>
      <name val="Arial"/>
    </font>
    <font>
      <b/>
      <sz val="11"/>
      <color rgb="FF0000FF"/>
      <name val="Arial"/>
    </font>
    <font>
      <b/>
      <sz val="10"/>
      <color rgb="FF12253F"/>
      <name val="Arial"/>
    </font>
    <font>
      <b/>
      <sz val="9"/>
      <color rgb="FF12253F"/>
      <name val="Arial"/>
    </font>
    <font>
      <sz val="9"/>
      <color rgb="FF12253F"/>
      <name val="Arial"/>
    </font>
    <font>
      <sz val="10"/>
      <color rgb="FF0000FF"/>
      <name val="Arial"/>
    </font>
    <font>
      <b/>
      <sz val="9"/>
      <name val="Arial"/>
    </font>
    <font>
      <b/>
      <sz val="11"/>
      <color rgb="FF12253F"/>
      <name val="Arial"/>
    </font>
    <font>
      <sz val="10"/>
      <name val="Arial"/>
    </font>
    <font>
      <sz val="9"/>
      <color rgb="FF5A6675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EEF2F7"/>
      </patternFill>
    </fill>
  </fills>
  <borders count="2">
    <border>
      <left/>
      <right/>
      <top/>
      <bottom/>
      <diagonal/>
    </border>
    <border>
      <left style="thin">
        <color rgb="FFB9C2CE"/>
      </left>
      <right style="thin">
        <color rgb="FFB9C2CE"/>
      </right>
      <top style="thin">
        <color rgb="FFB9C2CE"/>
      </top>
      <bottom style="thin">
        <color rgb="FFB9C2CE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5" fontId="4" fillId="2" borderId="1" xfId="0" applyNumberFormat="1" applyFont="1" applyFill="1" applyBorder="1"/>
    <xf numFmtId="0" fontId="5" fillId="3" borderId="1" xfId="0" applyFont="1" applyFill="1" applyBorder="1"/>
    <xf numFmtId="166" fontId="6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0" fontId="0" fillId="3" borderId="1" xfId="0" applyFill="1" applyBorder="1"/>
    <xf numFmtId="0" fontId="7" fillId="3" borderId="1" xfId="0" applyFont="1" applyFill="1" applyBorder="1" applyAlignment="1">
      <alignment horizontal="center"/>
    </xf>
    <xf numFmtId="0" fontId="8" fillId="2" borderId="1" xfId="0" applyFont="1" applyFill="1" applyBorder="1"/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</cellXfs>
  <cellStyles count="1">
    <cellStyle name="Normální" xfId="0" builtinId="0"/>
  </cellStyles>
  <dxfs count="1">
    <dxf>
      <fill>
        <patternFill>
          <bgColor rgb="FFDDE4E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5"/>
  <sheetViews>
    <sheetView showGridLines="0" tabSelected="1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20" customWidth="1"/>
    <col min="2" max="32" width="4.21875" customWidth="1"/>
    <col min="33" max="34" width="12" customWidth="1"/>
  </cols>
  <sheetData>
    <row r="1" spans="1:34" ht="21" x14ac:dyDescent="0.4">
      <c r="A1" s="1" t="s">
        <v>0</v>
      </c>
    </row>
    <row r="2" spans="1:34" x14ac:dyDescent="0.3">
      <c r="A2" s="2" t="s">
        <v>1</v>
      </c>
    </row>
    <row r="4" spans="1:34" x14ac:dyDescent="0.3">
      <c r="A4" s="3" t="s">
        <v>2</v>
      </c>
    </row>
    <row r="5" spans="1:34" x14ac:dyDescent="0.3">
      <c r="A5" s="4">
        <v>46266</v>
      </c>
      <c r="B5" s="2" t="s">
        <v>3</v>
      </c>
    </row>
    <row r="6" spans="1:34" x14ac:dyDescent="0.3">
      <c r="A6" s="5" t="s">
        <v>4</v>
      </c>
      <c r="B6" s="6">
        <f>IF(DAY($A$5+0)&lt;1,"",$A$5+0)</f>
        <v>46266</v>
      </c>
      <c r="C6" s="6">
        <f>IF(DAY($A$5+1)&lt;2,"",$A$5+1)</f>
        <v>46267</v>
      </c>
      <c r="D6" s="6">
        <f>IF(DAY($A$5+2)&lt;3,"",$A$5+2)</f>
        <v>46268</v>
      </c>
      <c r="E6" s="6">
        <f>IF(DAY($A$5+3)&lt;4,"",$A$5+3)</f>
        <v>46269</v>
      </c>
      <c r="F6" s="6">
        <f>IF(DAY($A$5+4)&lt;5,"",$A$5+4)</f>
        <v>46270</v>
      </c>
      <c r="G6" s="6">
        <f>IF(DAY($A$5+5)&lt;6,"",$A$5+5)</f>
        <v>46271</v>
      </c>
      <c r="H6" s="6">
        <f>IF(DAY($A$5+6)&lt;7,"",$A$5+6)</f>
        <v>46272</v>
      </c>
      <c r="I6" s="6">
        <f>IF(DAY($A$5+7)&lt;8,"",$A$5+7)</f>
        <v>46273</v>
      </c>
      <c r="J6" s="6">
        <f>IF(DAY($A$5+8)&lt;9,"",$A$5+8)</f>
        <v>46274</v>
      </c>
      <c r="K6" s="6">
        <f>IF(DAY($A$5+9)&lt;10,"",$A$5+9)</f>
        <v>46275</v>
      </c>
      <c r="L6" s="6">
        <f>IF(DAY($A$5+10)&lt;11,"",$A$5+10)</f>
        <v>46276</v>
      </c>
      <c r="M6" s="6">
        <f>IF(DAY($A$5+11)&lt;12,"",$A$5+11)</f>
        <v>46277</v>
      </c>
      <c r="N6" s="6">
        <f>IF(DAY($A$5+12)&lt;13,"",$A$5+12)</f>
        <v>46278</v>
      </c>
      <c r="O6" s="6">
        <f>IF(DAY($A$5+13)&lt;14,"",$A$5+13)</f>
        <v>46279</v>
      </c>
      <c r="P6" s="6">
        <f>IF(DAY($A$5+14)&lt;15,"",$A$5+14)</f>
        <v>46280</v>
      </c>
      <c r="Q6" s="6">
        <f>IF(DAY($A$5+15)&lt;16,"",$A$5+15)</f>
        <v>46281</v>
      </c>
      <c r="R6" s="6">
        <f>IF(DAY($A$5+16)&lt;17,"",$A$5+16)</f>
        <v>46282</v>
      </c>
      <c r="S6" s="6">
        <f>IF(DAY($A$5+17)&lt;18,"",$A$5+17)</f>
        <v>46283</v>
      </c>
      <c r="T6" s="6">
        <f>IF(DAY($A$5+18)&lt;19,"",$A$5+18)</f>
        <v>46284</v>
      </c>
      <c r="U6" s="6">
        <f>IF(DAY($A$5+19)&lt;20,"",$A$5+19)</f>
        <v>46285</v>
      </c>
      <c r="V6" s="6">
        <f>IF(DAY($A$5+20)&lt;21,"",$A$5+20)</f>
        <v>46286</v>
      </c>
      <c r="W6" s="6">
        <f>IF(DAY($A$5+21)&lt;22,"",$A$5+21)</f>
        <v>46287</v>
      </c>
      <c r="X6" s="6">
        <f>IF(DAY($A$5+22)&lt;23,"",$A$5+22)</f>
        <v>46288</v>
      </c>
      <c r="Y6" s="6">
        <f>IF(DAY($A$5+23)&lt;24,"",$A$5+23)</f>
        <v>46289</v>
      </c>
      <c r="Z6" s="6">
        <f>IF(DAY($A$5+24)&lt;25,"",$A$5+24)</f>
        <v>46290</v>
      </c>
      <c r="AA6" s="6">
        <f>IF(DAY($A$5+25)&lt;26,"",$A$5+25)</f>
        <v>46291</v>
      </c>
      <c r="AB6" s="6">
        <f>IF(DAY($A$5+26)&lt;27,"",$A$5+26)</f>
        <v>46292</v>
      </c>
      <c r="AC6" s="6">
        <f>IF(DAY($A$5+27)&lt;28,"",$A$5+27)</f>
        <v>46293</v>
      </c>
      <c r="AD6" s="6">
        <f>IF(DAY($A$5+28)&lt;29,"",$A$5+28)</f>
        <v>46294</v>
      </c>
      <c r="AE6" s="6">
        <f>IF(DAY($A$5+29)&lt;30,"",$A$5+29)</f>
        <v>46295</v>
      </c>
      <c r="AF6" s="6" t="str">
        <f>IF(DAY($A$5+30)&lt;31,"",$A$5+30)</f>
        <v/>
      </c>
      <c r="AG6" s="7" t="s">
        <v>5</v>
      </c>
      <c r="AH6" s="7" t="s">
        <v>6</v>
      </c>
    </row>
    <row r="7" spans="1:34" x14ac:dyDescent="0.3">
      <c r="A7" s="8"/>
      <c r="B7" s="9" t="str">
        <f t="shared" ref="B7:AF7" si="0">IF(B6="","",TEXT(B6,"ddd"))</f>
        <v>út</v>
      </c>
      <c r="C7" s="9" t="str">
        <f t="shared" si="0"/>
        <v>st</v>
      </c>
      <c r="D7" s="9" t="str">
        <f t="shared" si="0"/>
        <v>čt</v>
      </c>
      <c r="E7" s="9" t="str">
        <f t="shared" si="0"/>
        <v>pá</v>
      </c>
      <c r="F7" s="9" t="str">
        <f t="shared" si="0"/>
        <v>so</v>
      </c>
      <c r="G7" s="9" t="str">
        <f t="shared" si="0"/>
        <v>ne</v>
      </c>
      <c r="H7" s="9" t="str">
        <f t="shared" si="0"/>
        <v>po</v>
      </c>
      <c r="I7" s="9" t="str">
        <f t="shared" si="0"/>
        <v>út</v>
      </c>
      <c r="J7" s="9" t="str">
        <f t="shared" si="0"/>
        <v>st</v>
      </c>
      <c r="K7" s="9" t="str">
        <f t="shared" si="0"/>
        <v>čt</v>
      </c>
      <c r="L7" s="9" t="str">
        <f t="shared" si="0"/>
        <v>pá</v>
      </c>
      <c r="M7" s="9" t="str">
        <f t="shared" si="0"/>
        <v>so</v>
      </c>
      <c r="N7" s="9" t="str">
        <f t="shared" si="0"/>
        <v>ne</v>
      </c>
      <c r="O7" s="9" t="str">
        <f t="shared" si="0"/>
        <v>po</v>
      </c>
      <c r="P7" s="9" t="str">
        <f t="shared" si="0"/>
        <v>út</v>
      </c>
      <c r="Q7" s="9" t="str">
        <f t="shared" si="0"/>
        <v>st</v>
      </c>
      <c r="R7" s="9" t="str">
        <f t="shared" si="0"/>
        <v>čt</v>
      </c>
      <c r="S7" s="9" t="str">
        <f t="shared" si="0"/>
        <v>pá</v>
      </c>
      <c r="T7" s="9" t="str">
        <f t="shared" si="0"/>
        <v>so</v>
      </c>
      <c r="U7" s="9" t="str">
        <f t="shared" si="0"/>
        <v>ne</v>
      </c>
      <c r="V7" s="9" t="str">
        <f t="shared" si="0"/>
        <v>po</v>
      </c>
      <c r="W7" s="9" t="str">
        <f t="shared" si="0"/>
        <v>út</v>
      </c>
      <c r="X7" s="9" t="str">
        <f t="shared" si="0"/>
        <v>st</v>
      </c>
      <c r="Y7" s="9" t="str">
        <f t="shared" si="0"/>
        <v>čt</v>
      </c>
      <c r="Z7" s="9" t="str">
        <f t="shared" si="0"/>
        <v>pá</v>
      </c>
      <c r="AA7" s="9" t="str">
        <f t="shared" si="0"/>
        <v>so</v>
      </c>
      <c r="AB7" s="9" t="str">
        <f t="shared" si="0"/>
        <v>ne</v>
      </c>
      <c r="AC7" s="9" t="str">
        <f t="shared" si="0"/>
        <v>po</v>
      </c>
      <c r="AD7" s="9" t="str">
        <f t="shared" si="0"/>
        <v>út</v>
      </c>
      <c r="AE7" s="9" t="str">
        <f t="shared" si="0"/>
        <v>st</v>
      </c>
      <c r="AF7" s="9" t="str">
        <f t="shared" si="0"/>
        <v/>
      </c>
      <c r="AG7" s="8"/>
      <c r="AH7" s="8"/>
    </row>
    <row r="8" spans="1:34" ht="18" customHeight="1" x14ac:dyDescent="0.3">
      <c r="A8" s="10" t="s">
        <v>7</v>
      </c>
      <c r="B8" s="11" t="s">
        <v>8</v>
      </c>
      <c r="C8" s="11" t="s">
        <v>8</v>
      </c>
      <c r="D8" s="11" t="s">
        <v>8</v>
      </c>
      <c r="E8" s="11" t="s">
        <v>8</v>
      </c>
      <c r="F8" s="11" t="s">
        <v>8</v>
      </c>
      <c r="G8" s="11"/>
      <c r="H8" s="11"/>
      <c r="I8" s="11" t="s">
        <v>8</v>
      </c>
      <c r="J8" s="11" t="s">
        <v>8</v>
      </c>
      <c r="K8" s="11" t="s">
        <v>9</v>
      </c>
      <c r="L8" s="11" t="s">
        <v>10</v>
      </c>
      <c r="M8" s="11" t="s">
        <v>10</v>
      </c>
      <c r="N8" s="11"/>
      <c r="O8" s="11"/>
      <c r="P8" s="11" t="s">
        <v>11</v>
      </c>
      <c r="Q8" s="11" t="s">
        <v>11</v>
      </c>
      <c r="R8" s="11" t="s">
        <v>11</v>
      </c>
      <c r="S8" s="11" t="s">
        <v>11</v>
      </c>
      <c r="T8" s="11" t="s">
        <v>11</v>
      </c>
      <c r="U8" s="11"/>
      <c r="V8" s="11"/>
      <c r="W8" s="11" t="s">
        <v>8</v>
      </c>
      <c r="X8" s="11" t="s">
        <v>8</v>
      </c>
      <c r="Y8" s="11" t="s">
        <v>8</v>
      </c>
      <c r="Z8" s="11" t="s">
        <v>12</v>
      </c>
      <c r="AA8" s="11" t="s">
        <v>8</v>
      </c>
      <c r="AB8" s="11"/>
      <c r="AC8" s="11"/>
      <c r="AD8" s="11" t="s">
        <v>8</v>
      </c>
      <c r="AE8" s="11" t="s">
        <v>8</v>
      </c>
      <c r="AF8" s="11"/>
      <c r="AG8" s="12">
        <f t="shared" ref="AG8:AG19" si="1">SUMPRODUCT(($B$6:$AF$6&lt;&gt;"")*((B8:AF8="D")+(B8:AF8="N")+(B8:AF8="P")))</f>
        <v>16</v>
      </c>
      <c r="AH8" s="12">
        <f t="shared" ref="AH8:AH19" si="2">SUMPRODUCT(($B$6:$AF$6&lt;&gt;"")*((B8:AF8="DO")+(B8:AF8="NE")))</f>
        <v>5</v>
      </c>
    </row>
    <row r="9" spans="1:34" ht="18" customHeight="1" x14ac:dyDescent="0.3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2">
        <f t="shared" si="1"/>
        <v>0</v>
      </c>
      <c r="AH9" s="12">
        <f t="shared" si="2"/>
        <v>0</v>
      </c>
    </row>
    <row r="10" spans="1:34" ht="18" customHeight="1" x14ac:dyDescent="0.3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2">
        <f t="shared" si="1"/>
        <v>0</v>
      </c>
      <c r="AH10" s="12">
        <f t="shared" si="2"/>
        <v>0</v>
      </c>
    </row>
    <row r="11" spans="1:34" ht="18" customHeight="1" x14ac:dyDescent="0.3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2">
        <f t="shared" si="1"/>
        <v>0</v>
      </c>
      <c r="AH11" s="12">
        <f t="shared" si="2"/>
        <v>0</v>
      </c>
    </row>
    <row r="12" spans="1:34" ht="18" customHeight="1" x14ac:dyDescent="0.3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2">
        <f t="shared" si="1"/>
        <v>0</v>
      </c>
      <c r="AH12" s="12">
        <f t="shared" si="2"/>
        <v>0</v>
      </c>
    </row>
    <row r="13" spans="1:34" ht="18" customHeight="1" x14ac:dyDescent="0.3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2">
        <f t="shared" si="1"/>
        <v>0</v>
      </c>
      <c r="AH13" s="12">
        <f t="shared" si="2"/>
        <v>0</v>
      </c>
    </row>
    <row r="14" spans="1:34" ht="18" customHeight="1" x14ac:dyDescent="0.3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2">
        <f t="shared" si="1"/>
        <v>0</v>
      </c>
      <c r="AH14" s="12">
        <f t="shared" si="2"/>
        <v>0</v>
      </c>
    </row>
    <row r="15" spans="1:34" ht="18" customHeight="1" x14ac:dyDescent="0.3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2">
        <f t="shared" si="1"/>
        <v>0</v>
      </c>
      <c r="AH15" s="12">
        <f t="shared" si="2"/>
        <v>0</v>
      </c>
    </row>
    <row r="16" spans="1:34" ht="18" customHeight="1" x14ac:dyDescent="0.3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2">
        <f t="shared" si="1"/>
        <v>0</v>
      </c>
      <c r="AH16" s="12">
        <f t="shared" si="2"/>
        <v>0</v>
      </c>
    </row>
    <row r="17" spans="1:34" ht="18" customHeight="1" x14ac:dyDescent="0.3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2">
        <f t="shared" si="1"/>
        <v>0</v>
      </c>
      <c r="AH17" s="12">
        <f t="shared" si="2"/>
        <v>0</v>
      </c>
    </row>
    <row r="18" spans="1:34" ht="18" customHeight="1" x14ac:dyDescent="0.3">
      <c r="A18" s="10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2">
        <f t="shared" si="1"/>
        <v>0</v>
      </c>
      <c r="AH18" s="12">
        <f t="shared" si="2"/>
        <v>0</v>
      </c>
    </row>
    <row r="19" spans="1:34" ht="18" customHeight="1" x14ac:dyDescent="0.3">
      <c r="A19" s="10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2">
        <f t="shared" si="1"/>
        <v>0</v>
      </c>
      <c r="AH19" s="12">
        <f t="shared" si="2"/>
        <v>0</v>
      </c>
    </row>
    <row r="20" spans="1:34" x14ac:dyDescent="0.3">
      <c r="A20" s="5" t="s">
        <v>13</v>
      </c>
      <c r="B20" s="13">
        <f t="shared" ref="B20:AF20" si="3">IF(B6="","",COUNTIF(B8:B19,"D")+COUNTIF(B8:B19,"N")+COUNTIF(B8:B19,"P"))</f>
        <v>1</v>
      </c>
      <c r="C20" s="13">
        <f t="shared" si="3"/>
        <v>1</v>
      </c>
      <c r="D20" s="13">
        <f t="shared" si="3"/>
        <v>1</v>
      </c>
      <c r="E20" s="13">
        <f t="shared" si="3"/>
        <v>1</v>
      </c>
      <c r="F20" s="13">
        <f t="shared" si="3"/>
        <v>1</v>
      </c>
      <c r="G20" s="13">
        <f t="shared" si="3"/>
        <v>0</v>
      </c>
      <c r="H20" s="13">
        <f t="shared" si="3"/>
        <v>0</v>
      </c>
      <c r="I20" s="13">
        <f t="shared" si="3"/>
        <v>1</v>
      </c>
      <c r="J20" s="13">
        <f t="shared" si="3"/>
        <v>1</v>
      </c>
      <c r="K20" s="13">
        <f t="shared" si="3"/>
        <v>1</v>
      </c>
      <c r="L20" s="13">
        <f t="shared" si="3"/>
        <v>1</v>
      </c>
      <c r="M20" s="13">
        <f t="shared" si="3"/>
        <v>1</v>
      </c>
      <c r="N20" s="13">
        <f t="shared" si="3"/>
        <v>0</v>
      </c>
      <c r="O20" s="13">
        <f t="shared" si="3"/>
        <v>0</v>
      </c>
      <c r="P20" s="13">
        <f t="shared" si="3"/>
        <v>0</v>
      </c>
      <c r="Q20" s="13">
        <f t="shared" si="3"/>
        <v>0</v>
      </c>
      <c r="R20" s="13">
        <f t="shared" si="3"/>
        <v>0</v>
      </c>
      <c r="S20" s="13">
        <f t="shared" si="3"/>
        <v>0</v>
      </c>
      <c r="T20" s="13">
        <f t="shared" si="3"/>
        <v>0</v>
      </c>
      <c r="U20" s="13">
        <f t="shared" si="3"/>
        <v>0</v>
      </c>
      <c r="V20" s="13">
        <f t="shared" si="3"/>
        <v>0</v>
      </c>
      <c r="W20" s="13">
        <f t="shared" si="3"/>
        <v>1</v>
      </c>
      <c r="X20" s="13">
        <f t="shared" si="3"/>
        <v>1</v>
      </c>
      <c r="Y20" s="13">
        <f t="shared" si="3"/>
        <v>1</v>
      </c>
      <c r="Z20" s="13">
        <f t="shared" si="3"/>
        <v>0</v>
      </c>
      <c r="AA20" s="13">
        <f t="shared" si="3"/>
        <v>1</v>
      </c>
      <c r="AB20" s="13">
        <f t="shared" si="3"/>
        <v>0</v>
      </c>
      <c r="AC20" s="13">
        <f t="shared" si="3"/>
        <v>0</v>
      </c>
      <c r="AD20" s="13">
        <f t="shared" si="3"/>
        <v>1</v>
      </c>
      <c r="AE20" s="13">
        <f t="shared" si="3"/>
        <v>1</v>
      </c>
      <c r="AF20" s="13" t="str">
        <f t="shared" si="3"/>
        <v/>
      </c>
    </row>
    <row r="22" spans="1:34" x14ac:dyDescent="0.3">
      <c r="A22" s="14" t="s">
        <v>14</v>
      </c>
    </row>
    <row r="23" spans="1:34" x14ac:dyDescent="0.3">
      <c r="A23" s="12" t="s">
        <v>8</v>
      </c>
      <c r="B23" s="15" t="s">
        <v>15</v>
      </c>
    </row>
    <row r="24" spans="1:34" x14ac:dyDescent="0.3">
      <c r="A24" s="12" t="s">
        <v>10</v>
      </c>
      <c r="B24" s="15" t="s">
        <v>16</v>
      </c>
    </row>
    <row r="25" spans="1:34" x14ac:dyDescent="0.3">
      <c r="A25" s="12" t="s">
        <v>9</v>
      </c>
      <c r="B25" s="15" t="s">
        <v>17</v>
      </c>
    </row>
    <row r="26" spans="1:34" x14ac:dyDescent="0.3">
      <c r="A26" s="12" t="s">
        <v>11</v>
      </c>
      <c r="B26" s="15" t="s">
        <v>18</v>
      </c>
    </row>
    <row r="27" spans="1:34" x14ac:dyDescent="0.3">
      <c r="A27" s="12" t="s">
        <v>19</v>
      </c>
      <c r="B27" s="15" t="s">
        <v>20</v>
      </c>
    </row>
    <row r="28" spans="1:34" x14ac:dyDescent="0.3">
      <c r="A28" s="12" t="s">
        <v>12</v>
      </c>
      <c r="B28" s="15" t="s">
        <v>21</v>
      </c>
    </row>
    <row r="29" spans="1:34" x14ac:dyDescent="0.3">
      <c r="A29" s="12" t="s">
        <v>22</v>
      </c>
      <c r="B29" s="15" t="s">
        <v>23</v>
      </c>
    </row>
    <row r="31" spans="1:34" x14ac:dyDescent="0.3">
      <c r="A31" s="16" t="s">
        <v>24</v>
      </c>
    </row>
    <row r="32" spans="1:34" x14ac:dyDescent="0.3">
      <c r="A32" s="16" t="s">
        <v>25</v>
      </c>
    </row>
    <row r="33" spans="1:1" x14ac:dyDescent="0.3">
      <c r="A33" s="16" t="s">
        <v>26</v>
      </c>
    </row>
    <row r="34" spans="1:1" x14ac:dyDescent="0.3">
      <c r="A34" s="16" t="s">
        <v>27</v>
      </c>
    </row>
    <row r="35" spans="1:1" x14ac:dyDescent="0.3">
      <c r="A35" s="16" t="s">
        <v>28</v>
      </c>
    </row>
  </sheetData>
  <conditionalFormatting sqref="B6:AF20">
    <cfRule type="expression" dxfId="0" priority="1">
      <formula>AND(B$6&lt;&gt;"",WEEKDAY(B$6,2)&gt;5)</formula>
    </cfRule>
  </conditionalFormatting>
  <dataValidations count="1">
    <dataValidation type="list" allowBlank="1" errorTitle="Neznámý kód směny" error="Použijte kód z legendy pod tabulkou." sqref="B8:AF19" xr:uid="{00000000-0002-0000-0000-000000000000}">
      <formula1>"D,N,P,DO,NE,SK,PO"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Plán směn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Pavel Grepl</cp:lastModifiedBy>
  <dcterms:created xsi:type="dcterms:W3CDTF">2026-08-19T12:50:43Z</dcterms:created>
  <dcterms:modified xsi:type="dcterms:W3CDTF">2026-08-19T12:50:55Z</dcterms:modified>
</cp:coreProperties>
</file>